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6" yWindow="109" windowWidth="25349" windowHeight="11153"/>
  </bookViews>
  <sheets>
    <sheet name="Coal" sheetId="1" r:id="rId1"/>
    <sheet name="Petroleum" sheetId="2" r:id="rId2"/>
    <sheet name="Natural Gas" sheetId="3" r:id="rId3"/>
  </sheets>
  <calcPr calcId="145621"/>
</workbook>
</file>

<file path=xl/calcChain.xml><?xml version="1.0" encoding="utf-8"?>
<calcChain xmlns="http://schemas.openxmlformats.org/spreadsheetml/2006/main">
  <c r="N5" i="3" l="1"/>
  <c r="N4" i="3"/>
  <c r="O4" i="3" s="1"/>
  <c r="N3" i="3"/>
  <c r="O3" i="3" s="1"/>
  <c r="N2" i="3"/>
  <c r="I5" i="3"/>
  <c r="J5" i="3" s="1"/>
  <c r="I4" i="3"/>
  <c r="I3" i="3"/>
  <c r="I2" i="3"/>
  <c r="M5" i="2"/>
  <c r="M4" i="2"/>
  <c r="O4" i="2" s="1"/>
  <c r="M3" i="2"/>
  <c r="M2" i="2"/>
  <c r="N5" i="2"/>
  <c r="N4" i="2"/>
  <c r="N3" i="2"/>
  <c r="N2" i="2"/>
  <c r="I5" i="2"/>
  <c r="I4" i="2"/>
  <c r="I3" i="2"/>
  <c r="I2" i="2"/>
  <c r="N2" i="1"/>
  <c r="I2" i="1"/>
  <c r="G5" i="3"/>
  <c r="G4" i="3"/>
  <c r="G3" i="3"/>
  <c r="J3" i="3" s="1"/>
  <c r="M5" i="3"/>
  <c r="M4" i="3"/>
  <c r="M3" i="3"/>
  <c r="M2" i="3"/>
  <c r="L5" i="3"/>
  <c r="L4" i="3"/>
  <c r="L3" i="3"/>
  <c r="H5" i="3"/>
  <c r="H4" i="3"/>
  <c r="H3" i="3"/>
  <c r="H2" i="3"/>
  <c r="E4" i="3"/>
  <c r="E5" i="3"/>
  <c r="E3" i="3"/>
  <c r="C5" i="3"/>
  <c r="C4" i="3"/>
  <c r="C3" i="3"/>
  <c r="O3" i="2"/>
  <c r="L4" i="2"/>
  <c r="L3" i="2"/>
  <c r="L5" i="2"/>
  <c r="G5" i="2"/>
  <c r="J5" i="2" s="1"/>
  <c r="G4" i="2"/>
  <c r="G3" i="2"/>
  <c r="H5" i="2"/>
  <c r="H4" i="2"/>
  <c r="H3" i="2"/>
  <c r="H2" i="2"/>
  <c r="J4" i="2"/>
  <c r="C5" i="2"/>
  <c r="C4" i="2"/>
  <c r="E4" i="2" s="1"/>
  <c r="C3" i="2"/>
  <c r="M5" i="1"/>
  <c r="M4" i="1"/>
  <c r="M3" i="1"/>
  <c r="M2" i="1"/>
  <c r="H5" i="1"/>
  <c r="H4" i="1"/>
  <c r="H3" i="1"/>
  <c r="H2" i="1"/>
  <c r="C5" i="1"/>
  <c r="C4" i="1"/>
  <c r="C3" i="1"/>
  <c r="L5" i="1"/>
  <c r="L4" i="1"/>
  <c r="L3" i="1"/>
  <c r="G5" i="1"/>
  <c r="G4" i="1"/>
  <c r="G3" i="1"/>
  <c r="B5" i="3"/>
  <c r="B4" i="3"/>
  <c r="B3" i="3"/>
  <c r="B5" i="2"/>
  <c r="B4" i="2"/>
  <c r="B3" i="2"/>
  <c r="N5" i="1"/>
  <c r="N4" i="1"/>
  <c r="N3" i="1"/>
  <c r="I3" i="1"/>
  <c r="I5" i="1"/>
  <c r="I4" i="1"/>
  <c r="O5" i="3"/>
  <c r="O2" i="3"/>
  <c r="J2" i="3"/>
  <c r="E2" i="3"/>
  <c r="E5" i="2"/>
  <c r="J3" i="2"/>
  <c r="E3" i="2"/>
  <c r="O2" i="2"/>
  <c r="J2" i="2"/>
  <c r="E2" i="2"/>
  <c r="B5" i="1"/>
  <c r="B4" i="1"/>
  <c r="B3" i="1"/>
  <c r="O5" i="2" l="1"/>
  <c r="J4" i="3"/>
  <c r="O5" i="1"/>
  <c r="O4" i="1"/>
  <c r="O3" i="1"/>
  <c r="O2" i="1"/>
  <c r="J5" i="1"/>
  <c r="J4" i="1"/>
  <c r="J3" i="1"/>
  <c r="J2" i="1"/>
  <c r="E2" i="1"/>
  <c r="E4" i="1"/>
  <c r="E5" i="1"/>
  <c r="E3" i="1"/>
</calcChain>
</file>

<file path=xl/sharedStrings.xml><?xml version="1.0" encoding="utf-8"?>
<sst xmlns="http://schemas.openxmlformats.org/spreadsheetml/2006/main" count="42" uniqueCount="8">
  <si>
    <t>Consumption Rate Increase (%)</t>
  </si>
  <si>
    <t>Energy Source</t>
  </si>
  <si>
    <t>Coal</t>
  </si>
  <si>
    <t>Lifetime (years)</t>
  </si>
  <si>
    <t>Petroleum</t>
  </si>
  <si>
    <t>Natural Gas</t>
  </si>
  <si>
    <t>Consumption Rate (EJ/yr)</t>
  </si>
  <si>
    <t>Reserve (EJ)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</si>
</sst>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 wrapText="1"/>
    </xf>
    <xf numFmtId="1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Coal!$B$2</c:f>
              <c:strCache>
                <c:ptCount val="1"/>
                <c:pt idx="0">
                  <c:v>2.50E+04</c:v>
                </c:pt>
              </c:strCache>
            </c:strRef>
          </c:tx>
          <c:xVal>
            <c:numRef>
              <c:f>Coal!$D$2:$D$5</c:f>
              <c:numCache>
                <c:formatCode>General</c:formatCode>
                <c:ptCount val="4"/>
                <c:pt idx="0">
                  <c:v>0</c:v>
                </c:pt>
                <c:pt idx="1">
                  <c:v>0.5</c:v>
                </c:pt>
                <c:pt idx="2">
                  <c:v>0.8</c:v>
                </c:pt>
                <c:pt idx="3">
                  <c:v>1</c:v>
                </c:pt>
              </c:numCache>
            </c:numRef>
          </c:xVal>
          <c:yVal>
            <c:numRef>
              <c:f>Coal!$E$2:$E$5</c:f>
              <c:numCache>
                <c:formatCode>0.0</c:formatCode>
                <c:ptCount val="4"/>
                <c:pt idx="0">
                  <c:v>178.57142857142858</c:v>
                </c:pt>
                <c:pt idx="1">
                  <c:v>127.61748067538356</c:v>
                </c:pt>
                <c:pt idx="2">
                  <c:v>110.91289937511286</c:v>
                </c:pt>
                <c:pt idx="3">
                  <c:v>102.45043165143876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Coal!$G$2</c:f>
              <c:strCache>
                <c:ptCount val="1"/>
                <c:pt idx="0">
                  <c:v>5.00E+04</c:v>
                </c:pt>
              </c:strCache>
            </c:strRef>
          </c:tx>
          <c:xVal>
            <c:numRef>
              <c:f>Coal!$D$2:$D$5</c:f>
              <c:numCache>
                <c:formatCode>General</c:formatCode>
                <c:ptCount val="4"/>
                <c:pt idx="0">
                  <c:v>0</c:v>
                </c:pt>
                <c:pt idx="1">
                  <c:v>0.5</c:v>
                </c:pt>
                <c:pt idx="2">
                  <c:v>0.8</c:v>
                </c:pt>
                <c:pt idx="3">
                  <c:v>1</c:v>
                </c:pt>
              </c:numCache>
            </c:numRef>
          </c:xVal>
          <c:yVal>
            <c:numRef>
              <c:f>Coal!$J$2:$J$5</c:f>
              <c:numCache>
                <c:formatCode>0.0</c:formatCode>
                <c:ptCount val="4"/>
                <c:pt idx="0">
                  <c:v>357.14285714285717</c:v>
                </c:pt>
                <c:pt idx="1">
                  <c:v>204.90086330287753</c:v>
                </c:pt>
                <c:pt idx="2">
                  <c:v>168.74083961862698</c:v>
                </c:pt>
                <c:pt idx="3">
                  <c:v>151.9825753744413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Coal!$L$2</c:f>
              <c:strCache>
                <c:ptCount val="1"/>
                <c:pt idx="0">
                  <c:v>1.00E+05</c:v>
                </c:pt>
              </c:strCache>
            </c:strRef>
          </c:tx>
          <c:xVal>
            <c:numRef>
              <c:f>Coal!$D$2:$D$5</c:f>
              <c:numCache>
                <c:formatCode>General</c:formatCode>
                <c:ptCount val="4"/>
                <c:pt idx="0">
                  <c:v>0</c:v>
                </c:pt>
                <c:pt idx="1">
                  <c:v>0.5</c:v>
                </c:pt>
                <c:pt idx="2">
                  <c:v>0.8</c:v>
                </c:pt>
                <c:pt idx="3">
                  <c:v>1</c:v>
                </c:pt>
              </c:numCache>
            </c:numRef>
          </c:xVal>
          <c:yVal>
            <c:numRef>
              <c:f>Coal!$O$2:$O$5</c:f>
              <c:numCache>
                <c:formatCode>0.0</c:formatCode>
                <c:ptCount val="4"/>
                <c:pt idx="0">
                  <c:v>714.28571428571433</c:v>
                </c:pt>
                <c:pt idx="1">
                  <c:v>303.96515074888259</c:v>
                </c:pt>
                <c:pt idx="2">
                  <c:v>238.02968158184314</c:v>
                </c:pt>
                <c:pt idx="3">
                  <c:v>209.71411187792367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84256"/>
        <c:axId val="80689792"/>
      </c:scatterChart>
      <c:valAx>
        <c:axId val="81184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Consumption Rate Increase (%)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0689792"/>
        <c:crosses val="autoZero"/>
        <c:crossBetween val="midCat"/>
      </c:valAx>
      <c:valAx>
        <c:axId val="80689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Lifetime (years)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81184256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Petroleum!$B$2</c:f>
              <c:strCache>
                <c:ptCount val="1"/>
                <c:pt idx="0">
                  <c:v>1.00E+04</c:v>
                </c:pt>
              </c:strCache>
            </c:strRef>
          </c:tx>
          <c:xVal>
            <c:numRef>
              <c:f>Petroleum!$D$2:$D$5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</c:numCache>
            </c:numRef>
          </c:xVal>
          <c:yVal>
            <c:numRef>
              <c:f>Petroleum!$E$2:$E$5</c:f>
              <c:numCache>
                <c:formatCode>0.0</c:formatCode>
                <c:ptCount val="4"/>
                <c:pt idx="0">
                  <c:v>55.555555555555557</c:v>
                </c:pt>
                <c:pt idx="1">
                  <c:v>44.18327522790392</c:v>
                </c:pt>
                <c:pt idx="2">
                  <c:v>40.409053571354377</c:v>
                </c:pt>
                <c:pt idx="3">
                  <c:v>37.360720091511055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Petroleum!$B$2</c:f>
              <c:strCache>
                <c:ptCount val="1"/>
                <c:pt idx="0">
                  <c:v>1.00E+04</c:v>
                </c:pt>
              </c:strCache>
            </c:strRef>
          </c:tx>
          <c:xVal>
            <c:numRef>
              <c:f>Petroleum!$D$2:$D$5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</c:numCache>
            </c:numRef>
          </c:xVal>
          <c:yVal>
            <c:numRef>
              <c:f>Petroleum!$J$2:$J$5</c:f>
              <c:numCache>
                <c:formatCode>0.0</c:formatCode>
                <c:ptCount val="4"/>
                <c:pt idx="0">
                  <c:v>83.333333333333329</c:v>
                </c:pt>
                <c:pt idx="1">
                  <c:v>60.613580357031545</c:v>
                </c:pt>
                <c:pt idx="2">
                  <c:v>54.062014414421917</c:v>
                </c:pt>
                <c:pt idx="3">
                  <c:v>49.041462650586311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Petroleum!$B$2</c:f>
              <c:strCache>
                <c:ptCount val="1"/>
                <c:pt idx="0">
                  <c:v>1.00E+04</c:v>
                </c:pt>
              </c:strCache>
            </c:strRef>
          </c:tx>
          <c:xVal>
            <c:numRef>
              <c:f>Petroleum!$D$2:$D$5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</c:numCache>
            </c:numRef>
          </c:xVal>
          <c:yVal>
            <c:numRef>
              <c:f>Petroleum!$O$2:$O$5</c:f>
              <c:numCache>
                <c:formatCode>0.0</c:formatCode>
                <c:ptCount val="4"/>
                <c:pt idx="0">
                  <c:v>111.11111111111111</c:v>
                </c:pt>
                <c:pt idx="1">
                  <c:v>74.721440183022111</c:v>
                </c:pt>
                <c:pt idx="2">
                  <c:v>65.38861686744842</c:v>
                </c:pt>
                <c:pt idx="3">
                  <c:v>58.503562632512725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073600"/>
        <c:axId val="204162944"/>
      </c:scatterChart>
      <c:valAx>
        <c:axId val="204073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Consumption Rate Increase (%)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4162944"/>
        <c:crosses val="autoZero"/>
        <c:crossBetween val="midCat"/>
      </c:valAx>
      <c:valAx>
        <c:axId val="204162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Lifetime (years)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204073600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'Natural Gas'!$B$2</c:f>
              <c:strCache>
                <c:ptCount val="1"/>
                <c:pt idx="0">
                  <c:v>7.35E+03</c:v>
                </c:pt>
              </c:strCache>
            </c:strRef>
          </c:tx>
          <c:xVal>
            <c:numRef>
              <c:f>'Natural Gas'!$D$2:$D$5</c:f>
              <c:numCache>
                <c:formatCode>General</c:formatCode>
                <c:ptCount val="4"/>
                <c:pt idx="0">
                  <c:v>0</c:v>
                </c:pt>
                <c:pt idx="1">
                  <c:v>1.2</c:v>
                </c:pt>
                <c:pt idx="2">
                  <c:v>2</c:v>
                </c:pt>
                <c:pt idx="3">
                  <c:v>3</c:v>
                </c:pt>
              </c:numCache>
            </c:numRef>
          </c:xVal>
          <c:yVal>
            <c:numRef>
              <c:f>'Natural Gas'!$E$2:$E$5</c:f>
              <c:numCache>
                <c:formatCode>0.0</c:formatCode>
                <c:ptCount val="4"/>
                <c:pt idx="0">
                  <c:v>61.25</c:v>
                </c:pt>
                <c:pt idx="1">
                  <c:v>45.917284449901871</c:v>
                </c:pt>
                <c:pt idx="2">
                  <c:v>39.987845780910177</c:v>
                </c:pt>
                <c:pt idx="3">
                  <c:v>34.764112760250704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'Natural Gas'!$B$2</c:f>
              <c:strCache>
                <c:ptCount val="1"/>
                <c:pt idx="0">
                  <c:v>7.35E+03</c:v>
                </c:pt>
              </c:strCache>
            </c:strRef>
          </c:tx>
          <c:xVal>
            <c:numRef>
              <c:f>'Natural Gas'!$I$2:$I$5</c:f>
              <c:numCache>
                <c:formatCode>General</c:formatCode>
                <c:ptCount val="4"/>
                <c:pt idx="0">
                  <c:v>0</c:v>
                </c:pt>
                <c:pt idx="1">
                  <c:v>1.2</c:v>
                </c:pt>
                <c:pt idx="2">
                  <c:v>2</c:v>
                </c:pt>
                <c:pt idx="3">
                  <c:v>3</c:v>
                </c:pt>
              </c:numCache>
            </c:numRef>
          </c:xVal>
          <c:yVal>
            <c:numRef>
              <c:f>'Natural Gas'!$J$2:$J$5</c:f>
              <c:numCache>
                <c:formatCode>0.0</c:formatCode>
                <c:ptCount val="4"/>
                <c:pt idx="0">
                  <c:v>125</c:v>
                </c:pt>
                <c:pt idx="1">
                  <c:v>76.357560989512919</c:v>
                </c:pt>
                <c:pt idx="2">
                  <c:v>62.638148424768403</c:v>
                </c:pt>
                <c:pt idx="3">
                  <c:v>51.938153934885001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'Natural Gas'!$B$2</c:f>
              <c:strCache>
                <c:ptCount val="1"/>
                <c:pt idx="0">
                  <c:v>7.35E+03</c:v>
                </c:pt>
              </c:strCache>
            </c:strRef>
          </c:tx>
          <c:xVal>
            <c:numRef>
              <c:f>'Natural Gas'!$N$2:$N$5</c:f>
              <c:numCache>
                <c:formatCode>General</c:formatCode>
                <c:ptCount val="4"/>
                <c:pt idx="0">
                  <c:v>0</c:v>
                </c:pt>
                <c:pt idx="1">
                  <c:v>1.2</c:v>
                </c:pt>
                <c:pt idx="2">
                  <c:v>2</c:v>
                </c:pt>
                <c:pt idx="3">
                  <c:v>3</c:v>
                </c:pt>
              </c:numCache>
            </c:numRef>
          </c:xVal>
          <c:yVal>
            <c:numRef>
              <c:f>'Natural Gas'!$O$2:$O$5</c:f>
              <c:numCache>
                <c:formatCode>0.0</c:formatCode>
                <c:ptCount val="4"/>
                <c:pt idx="0">
                  <c:v>250</c:v>
                </c:pt>
                <c:pt idx="1">
                  <c:v>115.52453009332422</c:v>
                </c:pt>
                <c:pt idx="2">
                  <c:v>89.58797346140274</c:v>
                </c:pt>
                <c:pt idx="3">
                  <c:v>71.335538783209032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443328"/>
        <c:axId val="200938240"/>
      </c:scatterChart>
      <c:valAx>
        <c:axId val="195443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Consumption Rate Increase (%)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0938240"/>
        <c:crosses val="autoZero"/>
        <c:crossBetween val="midCat"/>
      </c:valAx>
      <c:valAx>
        <c:axId val="200938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Lifetime (years)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95443328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8625</xdr:colOff>
      <xdr:row>6</xdr:row>
      <xdr:rowOff>120776</xdr:rowOff>
    </xdr:from>
    <xdr:to>
      <xdr:col>8</xdr:col>
      <xdr:colOff>112143</xdr:colOff>
      <xdr:row>26</xdr:row>
      <xdr:rowOff>94891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8626</xdr:colOff>
      <xdr:row>6</xdr:row>
      <xdr:rowOff>103516</xdr:rowOff>
    </xdr:from>
    <xdr:to>
      <xdr:col>8</xdr:col>
      <xdr:colOff>336431</xdr:colOff>
      <xdr:row>26</xdr:row>
      <xdr:rowOff>77631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8</xdr:col>
      <xdr:colOff>327804</xdr:colOff>
      <xdr:row>25</xdr:row>
      <xdr:rowOff>155271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pane ySplit="1" topLeftCell="A2" activePane="bottomLeft" state="frozen"/>
      <selection pane="bottomLeft"/>
    </sheetView>
  </sheetViews>
  <sheetFormatPr defaultRowHeight="14.3" x14ac:dyDescent="0.25"/>
  <cols>
    <col min="1" max="2" width="10.625" style="2" customWidth="1"/>
    <col min="3" max="4" width="11.625" style="2" customWidth="1"/>
    <col min="5" max="5" width="9" style="2"/>
    <col min="7" max="7" width="10.625" customWidth="1"/>
    <col min="8" max="9" width="11.625" customWidth="1"/>
    <col min="10" max="12" width="10.625" customWidth="1"/>
    <col min="13" max="14" width="11.625" customWidth="1"/>
    <col min="15" max="15" width="10.625" customWidth="1"/>
  </cols>
  <sheetData>
    <row r="1" spans="1:15" ht="49.95" customHeight="1" x14ac:dyDescent="0.25">
      <c r="A1" s="1" t="s">
        <v>1</v>
      </c>
      <c r="B1" s="1" t="s">
        <v>7</v>
      </c>
      <c r="C1" s="1" t="s">
        <v>6</v>
      </c>
      <c r="D1" s="1" t="s">
        <v>0</v>
      </c>
      <c r="E1" s="1" t="s">
        <v>3</v>
      </c>
      <c r="G1" s="1" t="s">
        <v>7</v>
      </c>
      <c r="H1" s="1" t="s">
        <v>6</v>
      </c>
      <c r="I1" s="1" t="s">
        <v>0</v>
      </c>
      <c r="J1" s="1" t="s">
        <v>3</v>
      </c>
      <c r="L1" s="1" t="s">
        <v>7</v>
      </c>
      <c r="M1" s="1" t="s">
        <v>6</v>
      </c>
      <c r="N1" s="1" t="s">
        <v>0</v>
      </c>
      <c r="O1" s="1" t="s">
        <v>3</v>
      </c>
    </row>
    <row r="2" spans="1:15" x14ac:dyDescent="0.25">
      <c r="A2" s="2" t="s">
        <v>2</v>
      </c>
      <c r="B2" s="6">
        <v>25000</v>
      </c>
      <c r="C2" s="7">
        <v>140</v>
      </c>
      <c r="D2" s="8">
        <v>0</v>
      </c>
      <c r="E2" s="5">
        <f>B2/C2</f>
        <v>178.57142857142858</v>
      </c>
      <c r="G2" s="6">
        <v>50000</v>
      </c>
      <c r="H2" s="2">
        <f>C2</f>
        <v>140</v>
      </c>
      <c r="I2" s="1">
        <f>D2</f>
        <v>0</v>
      </c>
      <c r="J2" s="5">
        <f>G2/H2</f>
        <v>357.14285714285717</v>
      </c>
      <c r="L2" s="6">
        <v>100000</v>
      </c>
      <c r="M2" s="2">
        <f>C2</f>
        <v>140</v>
      </c>
      <c r="N2" s="1">
        <f>D2</f>
        <v>0</v>
      </c>
      <c r="O2" s="5">
        <f>L2/M2</f>
        <v>714.28571428571433</v>
      </c>
    </row>
    <row r="3" spans="1:15" x14ac:dyDescent="0.25">
      <c r="B3" s="3">
        <f>B2</f>
        <v>25000</v>
      </c>
      <c r="C3" s="2">
        <f>C2</f>
        <v>140</v>
      </c>
      <c r="D3" s="7">
        <v>0.5</v>
      </c>
      <c r="E3" s="4">
        <f>LN((D3*0.01)*(B3/C3)+1)/(D3*0.01)</f>
        <v>127.61748067538356</v>
      </c>
      <c r="G3" s="3">
        <f>G2</f>
        <v>50000</v>
      </c>
      <c r="H3" s="2">
        <f>C3</f>
        <v>140</v>
      </c>
      <c r="I3" s="2">
        <f>D3</f>
        <v>0.5</v>
      </c>
      <c r="J3" s="4">
        <f>LN((I3*0.01)*(G3/H3)+1)/(I3*0.01)</f>
        <v>204.90086330287753</v>
      </c>
      <c r="L3" s="3">
        <f>L2</f>
        <v>100000</v>
      </c>
      <c r="M3" s="2">
        <f>C3</f>
        <v>140</v>
      </c>
      <c r="N3" s="2">
        <f>D3</f>
        <v>0.5</v>
      </c>
      <c r="O3" s="4">
        <f>LN((N3*0.01)*(L3/M3)+1)/(N3*0.01)</f>
        <v>303.96515074888259</v>
      </c>
    </row>
    <row r="4" spans="1:15" x14ac:dyDescent="0.25">
      <c r="B4" s="3">
        <f>B2</f>
        <v>25000</v>
      </c>
      <c r="C4" s="2">
        <f>C2</f>
        <v>140</v>
      </c>
      <c r="D4" s="7">
        <v>0.8</v>
      </c>
      <c r="E4" s="4">
        <f>LN((D4*0.01)*(B4/C4)+1)/(D4*0.01)</f>
        <v>110.91289937511286</v>
      </c>
      <c r="G4" s="3">
        <f>G2</f>
        <v>50000</v>
      </c>
      <c r="H4" s="2">
        <f>C4</f>
        <v>140</v>
      </c>
      <c r="I4" s="2">
        <f>D4</f>
        <v>0.8</v>
      </c>
      <c r="J4" s="4">
        <f>LN((I4*0.01)*(G4/H4)+1)/(I4*0.01)</f>
        <v>168.74083961862698</v>
      </c>
      <c r="L4" s="3">
        <f>L2</f>
        <v>100000</v>
      </c>
      <c r="M4" s="2">
        <f>C4</f>
        <v>140</v>
      </c>
      <c r="N4" s="2">
        <f>D4</f>
        <v>0.8</v>
      </c>
      <c r="O4" s="4">
        <f>LN((N4*0.01)*(L4/M4)+1)/(N4*0.01)</f>
        <v>238.02968158184314</v>
      </c>
    </row>
    <row r="5" spans="1:15" x14ac:dyDescent="0.25">
      <c r="B5" s="3">
        <f>B2</f>
        <v>25000</v>
      </c>
      <c r="C5" s="2">
        <f>C2</f>
        <v>140</v>
      </c>
      <c r="D5" s="7">
        <v>1</v>
      </c>
      <c r="E5" s="4">
        <f>LN((D5*0.01)*(B5/C5)+1)/(D5*0.01)</f>
        <v>102.45043165143876</v>
      </c>
      <c r="G5" s="3">
        <f>G2</f>
        <v>50000</v>
      </c>
      <c r="H5" s="2">
        <f>C5</f>
        <v>140</v>
      </c>
      <c r="I5" s="2">
        <f>D5</f>
        <v>1</v>
      </c>
      <c r="J5" s="4">
        <f>LN((I5*0.01)*(G5/H5)+1)/(I5*0.01)</f>
        <v>151.9825753744413</v>
      </c>
      <c r="L5" s="3">
        <f>L2</f>
        <v>100000</v>
      </c>
      <c r="M5" s="2">
        <f>C5</f>
        <v>140</v>
      </c>
      <c r="N5" s="2">
        <f>D5</f>
        <v>1</v>
      </c>
      <c r="O5" s="4">
        <f>LN((N5*0.01)*(L5/M5)+1)/(N5*0.01)</f>
        <v>209.71411187792367</v>
      </c>
    </row>
    <row r="6" spans="1:15" x14ac:dyDescent="0.25">
      <c r="G6" s="2"/>
      <c r="H6" s="2"/>
      <c r="I6" s="2"/>
      <c r="J6" s="2"/>
      <c r="L6" s="2"/>
      <c r="M6" s="2"/>
      <c r="N6" s="2"/>
      <c r="O6" s="2"/>
    </row>
    <row r="11" spans="1:15" x14ac:dyDescent="0.25">
      <c r="G11" s="2"/>
      <c r="H11" s="2"/>
      <c r="I11" s="2"/>
      <c r="J11" s="2"/>
      <c r="L11" s="2"/>
      <c r="M11" s="2"/>
      <c r="N11" s="2"/>
      <c r="O11" s="2"/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>
      <pane ySplit="1" topLeftCell="A2" activePane="bottomLeft" state="frozen"/>
      <selection pane="bottomLeft" sqref="A1:XFD1"/>
    </sheetView>
  </sheetViews>
  <sheetFormatPr defaultRowHeight="14.3" x14ac:dyDescent="0.25"/>
  <cols>
    <col min="1" max="2" width="10.625" customWidth="1"/>
    <col min="3" max="4" width="11.625" customWidth="1"/>
    <col min="7" max="7" width="10.625" customWidth="1"/>
    <col min="8" max="9" width="11.625" customWidth="1"/>
    <col min="12" max="12" width="10.625" customWidth="1"/>
    <col min="13" max="14" width="11.625" customWidth="1"/>
  </cols>
  <sheetData>
    <row r="1" spans="1:15" ht="49.95" customHeight="1" x14ac:dyDescent="0.25">
      <c r="A1" s="1" t="s">
        <v>1</v>
      </c>
      <c r="B1" s="1" t="s">
        <v>7</v>
      </c>
      <c r="C1" s="1" t="s">
        <v>6</v>
      </c>
      <c r="D1" s="1" t="s">
        <v>0</v>
      </c>
      <c r="E1" s="1" t="s">
        <v>3</v>
      </c>
      <c r="G1" s="1" t="s">
        <v>7</v>
      </c>
      <c r="H1" s="1" t="s">
        <v>6</v>
      </c>
      <c r="I1" s="1" t="s">
        <v>0</v>
      </c>
      <c r="J1" s="1" t="s">
        <v>3</v>
      </c>
      <c r="L1" s="1" t="s">
        <v>7</v>
      </c>
      <c r="M1" s="1" t="s">
        <v>6</v>
      </c>
      <c r="N1" s="1" t="s">
        <v>0</v>
      </c>
      <c r="O1" s="1" t="s">
        <v>3</v>
      </c>
    </row>
    <row r="2" spans="1:15" x14ac:dyDescent="0.25">
      <c r="A2" s="2" t="s">
        <v>4</v>
      </c>
      <c r="B2" s="6">
        <v>10000</v>
      </c>
      <c r="C2" s="7">
        <v>180</v>
      </c>
      <c r="D2" s="8">
        <v>0</v>
      </c>
      <c r="E2" s="5">
        <f>B2/C2</f>
        <v>55.555555555555557</v>
      </c>
      <c r="G2" s="6">
        <v>15000</v>
      </c>
      <c r="H2" s="2">
        <f>C2</f>
        <v>180</v>
      </c>
      <c r="I2" s="1">
        <f>D2</f>
        <v>0</v>
      </c>
      <c r="J2" s="5">
        <f>G2/H2</f>
        <v>83.333333333333329</v>
      </c>
      <c r="L2" s="6">
        <v>20000</v>
      </c>
      <c r="M2" s="2">
        <f>C2</f>
        <v>180</v>
      </c>
      <c r="N2" s="1">
        <f>D2</f>
        <v>0</v>
      </c>
      <c r="O2" s="5">
        <f>L2/M2</f>
        <v>111.11111111111111</v>
      </c>
    </row>
    <row r="3" spans="1:15" x14ac:dyDescent="0.25">
      <c r="A3" s="2"/>
      <c r="B3" s="3">
        <f>B2</f>
        <v>10000</v>
      </c>
      <c r="C3" s="2">
        <f>C2</f>
        <v>180</v>
      </c>
      <c r="D3" s="7">
        <v>1</v>
      </c>
      <c r="E3" s="4">
        <f>LN((D3*0.01)*(B3/C3)+1)/(D3*0.01)</f>
        <v>44.18327522790392</v>
      </c>
      <c r="G3" s="3">
        <f>G2</f>
        <v>15000</v>
      </c>
      <c r="H3" s="2">
        <f>C2</f>
        <v>180</v>
      </c>
      <c r="I3" s="2">
        <f>D3</f>
        <v>1</v>
      </c>
      <c r="J3" s="4">
        <f>LN((I3*0.01)*(G3/H3)+1)/(I3*0.01)</f>
        <v>60.613580357031545</v>
      </c>
      <c r="L3" s="3">
        <f>L2</f>
        <v>20000</v>
      </c>
      <c r="M3" s="2">
        <f>C2</f>
        <v>180</v>
      </c>
      <c r="N3" s="2">
        <f>D3</f>
        <v>1</v>
      </c>
      <c r="O3" s="4">
        <f>LN((N3*0.01)*(L3/M3)+1)/(N3*0.01)</f>
        <v>74.721440183022111</v>
      </c>
    </row>
    <row r="4" spans="1:15" x14ac:dyDescent="0.25">
      <c r="A4" s="2"/>
      <c r="B4" s="3">
        <f>B2</f>
        <v>10000</v>
      </c>
      <c r="C4" s="2">
        <f>C2</f>
        <v>180</v>
      </c>
      <c r="D4" s="7">
        <v>1.5</v>
      </c>
      <c r="E4" s="4">
        <f>LN((D4*0.01)*(B4/C4)+1)/(D4*0.01)</f>
        <v>40.409053571354377</v>
      </c>
      <c r="G4" s="3">
        <f>G2</f>
        <v>15000</v>
      </c>
      <c r="H4" s="2">
        <f>C2</f>
        <v>180</v>
      </c>
      <c r="I4" s="2">
        <f>D4</f>
        <v>1.5</v>
      </c>
      <c r="J4" s="4">
        <f>LN((I4*0.01)*(G4/H4)+1)/(I4*0.01)</f>
        <v>54.062014414421917</v>
      </c>
      <c r="L4" s="3">
        <f>L2</f>
        <v>20000</v>
      </c>
      <c r="M4" s="2">
        <f>C2</f>
        <v>180</v>
      </c>
      <c r="N4" s="2">
        <f>D4</f>
        <v>1.5</v>
      </c>
      <c r="O4" s="4">
        <f>LN((N4*0.01)*(L4/M4)+1)/(N4*0.01)</f>
        <v>65.38861686744842</v>
      </c>
    </row>
    <row r="5" spans="1:15" x14ac:dyDescent="0.25">
      <c r="A5" s="2"/>
      <c r="B5" s="3">
        <f>B2</f>
        <v>10000</v>
      </c>
      <c r="C5" s="2">
        <f>C2</f>
        <v>180</v>
      </c>
      <c r="D5" s="7">
        <v>2</v>
      </c>
      <c r="E5" s="4">
        <f>LN((D5*0.01)*(B5/C5)+1)/(D5*0.01)</f>
        <v>37.360720091511055</v>
      </c>
      <c r="G5" s="3">
        <f>G2</f>
        <v>15000</v>
      </c>
      <c r="H5" s="2">
        <f>C2</f>
        <v>180</v>
      </c>
      <c r="I5" s="2">
        <f>D5</f>
        <v>2</v>
      </c>
      <c r="J5" s="4">
        <f>LN((I5*0.01)*(G5/H5)+1)/(I5*0.01)</f>
        <v>49.041462650586311</v>
      </c>
      <c r="L5" s="3">
        <f>L2</f>
        <v>20000</v>
      </c>
      <c r="M5" s="2">
        <f>C2</f>
        <v>180</v>
      </c>
      <c r="N5" s="2">
        <f>D5</f>
        <v>2</v>
      </c>
      <c r="O5" s="4">
        <f>LN((N5*0.01)*(L5/M5)+1)/(N5*0.01)</f>
        <v>58.503562632512725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>
      <pane ySplit="1" topLeftCell="A2" activePane="bottomLeft" state="frozen"/>
      <selection pane="bottomLeft"/>
    </sheetView>
  </sheetViews>
  <sheetFormatPr defaultRowHeight="14.3" x14ac:dyDescent="0.25"/>
  <cols>
    <col min="1" max="2" width="10.625" customWidth="1"/>
    <col min="3" max="5" width="11.625" customWidth="1"/>
    <col min="7" max="7" width="10.625" customWidth="1"/>
    <col min="8" max="10" width="11.625" customWidth="1"/>
    <col min="12" max="12" width="10.625" customWidth="1"/>
    <col min="13" max="15" width="11.625" customWidth="1"/>
  </cols>
  <sheetData>
    <row r="1" spans="1:15" ht="49.95" customHeight="1" x14ac:dyDescent="0.25">
      <c r="A1" s="1" t="s">
        <v>1</v>
      </c>
      <c r="B1" s="1" t="s">
        <v>7</v>
      </c>
      <c r="C1" s="1" t="s">
        <v>6</v>
      </c>
      <c r="D1" s="1" t="s">
        <v>0</v>
      </c>
      <c r="E1" s="1" t="s">
        <v>3</v>
      </c>
      <c r="G1" s="1" t="s">
        <v>7</v>
      </c>
      <c r="H1" s="1" t="s">
        <v>6</v>
      </c>
      <c r="I1" s="1" t="s">
        <v>0</v>
      </c>
      <c r="J1" s="1" t="s">
        <v>3</v>
      </c>
      <c r="L1" s="1" t="s">
        <v>7</v>
      </c>
      <c r="M1" s="1" t="s">
        <v>6</v>
      </c>
      <c r="N1" s="1" t="s">
        <v>0</v>
      </c>
      <c r="O1" s="1" t="s">
        <v>3</v>
      </c>
    </row>
    <row r="2" spans="1:15" x14ac:dyDescent="0.25">
      <c r="A2" t="s">
        <v>5</v>
      </c>
      <c r="B2" s="6">
        <v>7350</v>
      </c>
      <c r="C2" s="7">
        <v>120</v>
      </c>
      <c r="D2" s="7">
        <v>0</v>
      </c>
      <c r="E2" s="5">
        <f>B2/C2</f>
        <v>61.25</v>
      </c>
      <c r="G2" s="6">
        <v>15000</v>
      </c>
      <c r="H2" s="2">
        <f>C2</f>
        <v>120</v>
      </c>
      <c r="I2" s="1">
        <f>D2</f>
        <v>0</v>
      </c>
      <c r="J2" s="5">
        <f>G2/H2</f>
        <v>125</v>
      </c>
      <c r="L2" s="6">
        <v>30000</v>
      </c>
      <c r="M2" s="2">
        <f>C2</f>
        <v>120</v>
      </c>
      <c r="N2" s="1">
        <f>D2</f>
        <v>0</v>
      </c>
      <c r="O2" s="5">
        <f>L2/M2</f>
        <v>250</v>
      </c>
    </row>
    <row r="3" spans="1:15" x14ac:dyDescent="0.25">
      <c r="B3" s="3">
        <f>B2</f>
        <v>7350</v>
      </c>
      <c r="C3" s="2">
        <f>C2</f>
        <v>120</v>
      </c>
      <c r="D3" s="7">
        <v>1.2</v>
      </c>
      <c r="E3" s="4">
        <f>LN((D3*0.01)*(B3/C3)+1)/(D3*0.01)</f>
        <v>45.917284449901871</v>
      </c>
      <c r="G3" s="3">
        <f>G2</f>
        <v>15000</v>
      </c>
      <c r="H3" s="2">
        <f>C2</f>
        <v>120</v>
      </c>
      <c r="I3" s="2">
        <f>D3</f>
        <v>1.2</v>
      </c>
      <c r="J3" s="4">
        <f>LN((I3*0.01)*(G3/H3)+1)/(I3*0.01)</f>
        <v>76.357560989512919</v>
      </c>
      <c r="L3" s="3">
        <f>L2</f>
        <v>30000</v>
      </c>
      <c r="M3" s="2">
        <f>C2</f>
        <v>120</v>
      </c>
      <c r="N3" s="2">
        <f>D3</f>
        <v>1.2</v>
      </c>
      <c r="O3" s="4">
        <f>LN((N3*0.01)*(L3/M3)+1)/(N3*0.01)</f>
        <v>115.52453009332422</v>
      </c>
    </row>
    <row r="4" spans="1:15" x14ac:dyDescent="0.25">
      <c r="B4" s="3">
        <f>B2</f>
        <v>7350</v>
      </c>
      <c r="C4" s="2">
        <f>C2</f>
        <v>120</v>
      </c>
      <c r="D4" s="7">
        <v>2</v>
      </c>
      <c r="E4" s="4">
        <f t="shared" ref="E4:E5" si="0">LN((D4*0.01)*(B4/C4)+1)/(D4*0.01)</f>
        <v>39.987845780910177</v>
      </c>
      <c r="G4" s="3">
        <f>G2</f>
        <v>15000</v>
      </c>
      <c r="H4" s="2">
        <f>C2</f>
        <v>120</v>
      </c>
      <c r="I4" s="2">
        <f>D4</f>
        <v>2</v>
      </c>
      <c r="J4" s="4">
        <f>LN((I4*0.01)*(G4/H4)+1)/(I4*0.01)</f>
        <v>62.638148424768403</v>
      </c>
      <c r="L4" s="3">
        <f>L2</f>
        <v>30000</v>
      </c>
      <c r="M4" s="2">
        <f>C2</f>
        <v>120</v>
      </c>
      <c r="N4" s="2">
        <f>D4</f>
        <v>2</v>
      </c>
      <c r="O4" s="4">
        <f>LN((N4*0.01)*(L4/M4)+1)/(N4*0.01)</f>
        <v>89.58797346140274</v>
      </c>
    </row>
    <row r="5" spans="1:15" x14ac:dyDescent="0.25">
      <c r="B5" s="3">
        <f>B2</f>
        <v>7350</v>
      </c>
      <c r="C5" s="2">
        <f>C2</f>
        <v>120</v>
      </c>
      <c r="D5" s="7">
        <v>3</v>
      </c>
      <c r="E5" s="4">
        <f t="shared" si="0"/>
        <v>34.764112760250704</v>
      </c>
      <c r="G5" s="3">
        <f>G2</f>
        <v>15000</v>
      </c>
      <c r="H5" s="2">
        <f>C2</f>
        <v>120</v>
      </c>
      <c r="I5" s="2">
        <f>D5</f>
        <v>3</v>
      </c>
      <c r="J5" s="4">
        <f>LN((I5*0.01)*(G5/H5)+1)/(I5*0.01)</f>
        <v>51.938153934885001</v>
      </c>
      <c r="L5" s="3">
        <f>L2</f>
        <v>30000</v>
      </c>
      <c r="M5" s="2">
        <f>C2</f>
        <v>120</v>
      </c>
      <c r="N5" s="2">
        <f>D5</f>
        <v>3</v>
      </c>
      <c r="O5" s="4">
        <f>LN((N5*0.01)*(L5/M5)+1)/(N5*0.01)</f>
        <v>71.335538783209032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Coal</vt:lpstr>
      <vt:lpstr>Petroleum</vt:lpstr>
      <vt:lpstr>Natural Gas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</dc:creator>
  <cp:lastModifiedBy>Nelson</cp:lastModifiedBy>
  <dcterms:created xsi:type="dcterms:W3CDTF">2018-02-10T19:02:24Z</dcterms:created>
  <dcterms:modified xsi:type="dcterms:W3CDTF">2018-02-12T21:57:03Z</dcterms:modified>
</cp:coreProperties>
</file>